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mairiefirminy.sharepoint.com/sites/VilleFirminy/Documents partages/03-POLE RESSOURCES/03_3-ASSEMBLEE/03_3_2-SECRET_GENERAL/SUBVENTIONS/DECLARATION_DATA_GOUV/2024/"/>
    </mc:Choice>
  </mc:AlternateContent>
  <xr:revisionPtr revIDLastSave="90" documentId="8_{30C5393C-73B3-4279-924C-D798085E298B}" xr6:coauthVersionLast="47" xr6:coauthVersionMax="47" xr10:uidLastSave="{E9469D83-2B0B-497A-939E-7A8218954403}"/>
  <bookViews>
    <workbookView xWindow="-120" yWindow="-120" windowWidth="25440" windowHeight="15270" xr2:uid="{00000000-000D-0000-FFFF-FFFF00000000}"/>
  </bookViews>
  <sheets>
    <sheet name="Publication_declarations_subv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9" i="1"/>
  <c r="H18" i="1"/>
  <c r="H6" i="1"/>
  <c r="H10" i="1"/>
  <c r="H14" i="1"/>
  <c r="H15" i="1"/>
  <c r="H4" i="1"/>
  <c r="H3" i="1"/>
  <c r="H2" i="1"/>
  <c r="H5" i="1"/>
  <c r="H7" i="1"/>
  <c r="H8" i="1"/>
  <c r="H9" i="1"/>
  <c r="H12" i="1"/>
  <c r="H16" i="1"/>
  <c r="H17" i="1"/>
</calcChain>
</file>

<file path=xl/sharedStrings.xml><?xml version="1.0" encoding="utf-8"?>
<sst xmlns="http://schemas.openxmlformats.org/spreadsheetml/2006/main" count="158" uniqueCount="50">
  <si>
    <t>nomAttribuant</t>
  </si>
  <si>
    <t>idAttribuant</t>
  </si>
  <si>
    <t>dateConvention</t>
  </si>
  <si>
    <t>referenceDecision</t>
  </si>
  <si>
    <t>nomBeneficiaire</t>
  </si>
  <si>
    <t>idBeneficiaire</t>
  </si>
  <si>
    <t>objet</t>
  </si>
  <si>
    <t>montant</t>
  </si>
  <si>
    <t>nature</t>
  </si>
  <si>
    <t>conditionsVersement</t>
  </si>
  <si>
    <t>datesPeriodeVersement</t>
  </si>
  <si>
    <t>idRAE</t>
  </si>
  <si>
    <t>notificationUE</t>
  </si>
  <si>
    <t>pourcentageSubvention</t>
  </si>
  <si>
    <t>aide en numéraire</t>
  </si>
  <si>
    <t>Ville de FIRMINY</t>
  </si>
  <si>
    <t>Versement en 2 fois</t>
  </si>
  <si>
    <t>Association du Personnel Municipal</t>
  </si>
  <si>
    <t>Firminy Vallée de l'Ondaine Handball</t>
  </si>
  <si>
    <t>Football Club Olympique Firminy Insersport</t>
  </si>
  <si>
    <t>Organisme de Gestion des Ecoles Catholiques Saint Firmin</t>
  </si>
  <si>
    <t>Comité des fêtes</t>
  </si>
  <si>
    <t>Association de Management Commercial et Artisanal de Firminy</t>
  </si>
  <si>
    <t>Société d'Histoire de Firminy et environs</t>
  </si>
  <si>
    <t>1er trimestre - 2ème trimestre</t>
  </si>
  <si>
    <t>1er semestre - 2ème semestre</t>
  </si>
  <si>
    <t>Athlétic Club de l'Ondaine Firminy</t>
  </si>
  <si>
    <t>Participation au fonctionnement général de l'association</t>
  </si>
  <si>
    <t>Amicale Laïque Chazeau-Fayol basketball</t>
  </si>
  <si>
    <t>aide en numéraire, aide en nature</t>
  </si>
  <si>
    <t>Club des dauphins</t>
  </si>
  <si>
    <t>Firminy gym</t>
  </si>
  <si>
    <t>Judo Karaté Club de Firminy</t>
  </si>
  <si>
    <t>Tennis Club de Firminy</t>
  </si>
  <si>
    <t>Firminy Volley Ball</t>
  </si>
  <si>
    <t>Avenir Musical</t>
  </si>
  <si>
    <t>Centre Social du Soleil Levant</t>
  </si>
  <si>
    <t>non</t>
  </si>
  <si>
    <t>Délibération n°DCM_20240206_27</t>
  </si>
  <si>
    <t>Délibération n°DCM_20240206_30</t>
  </si>
  <si>
    <t>Délibération n°DCM_20240206_32</t>
  </si>
  <si>
    <t>Délibération n°DCM_20240206_38</t>
  </si>
  <si>
    <t>Délibération n°DCM_20240206_06</t>
  </si>
  <si>
    <t>Délibération n°DCM_20240206_13</t>
  </si>
  <si>
    <t>Délibération n°DCM_20240206_15</t>
  </si>
  <si>
    <t>Délibération n°DCM_20240528_20</t>
  </si>
  <si>
    <t>Délibération n°DCM_20240528_05</t>
  </si>
  <si>
    <t>Délibération n°DCM_20240528_32</t>
  </si>
  <si>
    <t>Association CEMAF</t>
  </si>
  <si>
    <t>Association CEMEO Ecole des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</si>
</sst>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yyyy\-mm\-dd;@"/>
    <numFmt numFmtId="166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19" fillId="0" borderId="0" xfId="0" applyFont="1"/>
    <xf numFmtId="0" fontId="19" fillId="0" borderId="0" xfId="0" applyFont="1" applyAlignment="1">
      <alignment wrapText="1"/>
    </xf>
    <xf numFmtId="4" fontId="19" fillId="0" borderId="0" xfId="0" applyNumberFormat="1" applyFont="1"/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1" fontId="19" fillId="0" borderId="0" xfId="0" applyNumberFormat="1" applyFont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6" fontId="19" fillId="0" borderId="0" xfId="42" applyNumberFormat="1" applyFont="1" applyAlignment="1">
      <alignment vertical="center"/>
    </xf>
    <xf numFmtId="14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165" fontId="19" fillId="3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1" fontId="19" fillId="33" borderId="0" xfId="0" applyNumberFormat="1" applyFont="1" applyFill="1" applyAlignment="1">
      <alignment horizontal="center" vertical="center"/>
    </xf>
    <xf numFmtId="14" fontId="19" fillId="33" borderId="0" xfId="0" applyNumberFormat="1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 wrapText="1"/>
    </xf>
    <xf numFmtId="4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 wrapText="1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topLeftCell="C13" zoomScale="90" zoomScaleNormal="90" workbookViewId="0">
      <selection activeCell="K23" sqref="K23"/>
    </sheetView>
  </sheetViews>
  <sheetFormatPr baseColWidth="10" defaultRowHeight="18.75" x14ac:dyDescent="0.25"/>
  <cols>
    <col min="1" max="1" width="19.5703125" style="14" bestFit="1" customWidth="1"/>
    <col min="2" max="2" width="21.5703125" style="14" bestFit="1" customWidth="1"/>
    <col min="3" max="3" width="16.28515625" style="17" bestFit="1" customWidth="1"/>
    <col min="4" max="4" width="35.42578125" style="17" bestFit="1" customWidth="1"/>
    <col min="5" max="5" width="28" style="19" customWidth="1"/>
    <col min="6" max="6" width="22.85546875" style="14" customWidth="1"/>
    <col min="7" max="7" width="29.42578125" style="1" customWidth="1"/>
    <col min="8" max="8" width="13.42578125" customWidth="1"/>
    <col min="9" max="9" width="14.28515625" style="1" customWidth="1"/>
    <col min="10" max="10" width="20.28515625" bestFit="1" customWidth="1"/>
    <col min="11" max="11" width="27.140625" style="1" customWidth="1"/>
    <col min="13" max="13" width="13.5703125" bestFit="1" customWidth="1"/>
    <col min="14" max="14" width="22.5703125" bestFit="1" customWidth="1"/>
  </cols>
  <sheetData>
    <row r="1" spans="1:14" ht="15.75" x14ac:dyDescent="0.25">
      <c r="A1" s="11" t="s">
        <v>0</v>
      </c>
      <c r="B1" s="11" t="s">
        <v>1</v>
      </c>
      <c r="C1" s="11" t="s">
        <v>2</v>
      </c>
      <c r="D1" s="11" t="s">
        <v>3</v>
      </c>
      <c r="E1" s="18" t="s">
        <v>4</v>
      </c>
      <c r="F1" s="11" t="s">
        <v>5</v>
      </c>
      <c r="G1" s="18" t="s">
        <v>6</v>
      </c>
      <c r="H1" s="11" t="s">
        <v>7</v>
      </c>
      <c r="I1" s="18" t="s">
        <v>8</v>
      </c>
      <c r="J1" s="11" t="s">
        <v>9</v>
      </c>
      <c r="K1" s="18" t="s">
        <v>10</v>
      </c>
      <c r="L1" s="11" t="s">
        <v>11</v>
      </c>
      <c r="M1" s="11" t="s">
        <v>12</v>
      </c>
      <c r="N1" s="11" t="s">
        <v>13</v>
      </c>
    </row>
    <row r="2" spans="1:14" ht="54" customHeight="1" x14ac:dyDescent="0.25">
      <c r="A2" s="11" t="s">
        <v>15</v>
      </c>
      <c r="B2" s="9">
        <v>21420095800012</v>
      </c>
      <c r="C2" s="13">
        <v>45328</v>
      </c>
      <c r="D2" s="18" t="s">
        <v>38</v>
      </c>
      <c r="E2" s="18" t="s">
        <v>26</v>
      </c>
      <c r="F2" s="9">
        <v>44074080100012</v>
      </c>
      <c r="G2" s="5" t="s">
        <v>27</v>
      </c>
      <c r="H2" s="12">
        <f>19760+684+24223</f>
        <v>44667</v>
      </c>
      <c r="I2" s="5" t="s">
        <v>29</v>
      </c>
      <c r="J2" s="7" t="s">
        <v>16</v>
      </c>
      <c r="K2" s="5" t="s">
        <v>24</v>
      </c>
      <c r="L2" s="2"/>
      <c r="M2" s="11" t="s">
        <v>37</v>
      </c>
      <c r="N2" s="11">
        <v>1</v>
      </c>
    </row>
    <row r="3" spans="1:14" ht="54" customHeight="1" x14ac:dyDescent="0.25">
      <c r="A3" s="11" t="s">
        <v>15</v>
      </c>
      <c r="B3" s="9">
        <v>21420095800012</v>
      </c>
      <c r="C3" s="13">
        <v>45328</v>
      </c>
      <c r="D3" s="18" t="s">
        <v>38</v>
      </c>
      <c r="E3" s="18" t="s">
        <v>28</v>
      </c>
      <c r="F3" s="9">
        <v>77631144100013</v>
      </c>
      <c r="G3" s="5" t="s">
        <v>27</v>
      </c>
      <c r="H3" s="12">
        <f>23661+19238</f>
        <v>42899</v>
      </c>
      <c r="I3" s="5" t="s">
        <v>29</v>
      </c>
      <c r="J3" s="7" t="s">
        <v>16</v>
      </c>
      <c r="K3" s="5" t="s">
        <v>24</v>
      </c>
      <c r="L3" s="2"/>
      <c r="M3" s="11" t="s">
        <v>37</v>
      </c>
      <c r="N3" s="11">
        <v>1</v>
      </c>
    </row>
    <row r="4" spans="1:14" ht="54" customHeight="1" x14ac:dyDescent="0.25">
      <c r="A4" s="11" t="s">
        <v>15</v>
      </c>
      <c r="B4" s="9">
        <v>21420095800012</v>
      </c>
      <c r="C4" s="13">
        <v>45328</v>
      </c>
      <c r="D4" s="18" t="s">
        <v>38</v>
      </c>
      <c r="E4" s="18" t="s">
        <v>30</v>
      </c>
      <c r="F4" s="9">
        <v>41361593100016</v>
      </c>
      <c r="G4" s="5" t="s">
        <v>27</v>
      </c>
      <c r="H4" s="12">
        <f>24415+464940</f>
        <v>489355</v>
      </c>
      <c r="I4" s="5" t="s">
        <v>29</v>
      </c>
      <c r="J4" s="7" t="s">
        <v>16</v>
      </c>
      <c r="K4" s="5" t="s">
        <v>24</v>
      </c>
      <c r="L4" s="2"/>
      <c r="M4" s="11" t="s">
        <v>37</v>
      </c>
      <c r="N4" s="11">
        <v>1</v>
      </c>
    </row>
    <row r="5" spans="1:14" ht="54" customHeight="1" x14ac:dyDescent="0.25">
      <c r="A5" s="11" t="s">
        <v>15</v>
      </c>
      <c r="B5" s="9">
        <v>21420095800012</v>
      </c>
      <c r="C5" s="13">
        <v>45328</v>
      </c>
      <c r="D5" s="18" t="s">
        <v>38</v>
      </c>
      <c r="E5" s="18" t="s">
        <v>31</v>
      </c>
      <c r="F5" s="9">
        <v>38485459200019</v>
      </c>
      <c r="G5" s="5" t="s">
        <v>27</v>
      </c>
      <c r="H5" s="12">
        <f>23837+20074</f>
        <v>43911</v>
      </c>
      <c r="I5" s="5" t="s">
        <v>29</v>
      </c>
      <c r="J5" s="7" t="s">
        <v>16</v>
      </c>
      <c r="K5" s="5" t="s">
        <v>24</v>
      </c>
      <c r="L5" s="2"/>
      <c r="M5" s="11" t="s">
        <v>37</v>
      </c>
      <c r="N5" s="11">
        <v>1</v>
      </c>
    </row>
    <row r="6" spans="1:14" ht="51.75" customHeight="1" x14ac:dyDescent="0.25">
      <c r="A6" s="11" t="s">
        <v>15</v>
      </c>
      <c r="B6" s="9">
        <v>21420095800012</v>
      </c>
      <c r="C6" s="13">
        <v>45440</v>
      </c>
      <c r="D6" s="18" t="s">
        <v>46</v>
      </c>
      <c r="E6" s="18" t="s">
        <v>18</v>
      </c>
      <c r="F6" s="9">
        <v>49141457900012</v>
      </c>
      <c r="G6" s="5" t="s">
        <v>27</v>
      </c>
      <c r="H6" s="8">
        <f>27239+29275</f>
        <v>56514</v>
      </c>
      <c r="I6" s="5" t="s">
        <v>29</v>
      </c>
      <c r="J6" s="7" t="s">
        <v>16</v>
      </c>
      <c r="K6" s="5" t="s">
        <v>24</v>
      </c>
      <c r="L6" s="2"/>
      <c r="M6" s="11" t="s">
        <v>37</v>
      </c>
      <c r="N6" s="11">
        <v>1</v>
      </c>
    </row>
    <row r="7" spans="1:14" ht="51.75" customHeight="1" x14ac:dyDescent="0.25">
      <c r="A7" s="11" t="s">
        <v>15</v>
      </c>
      <c r="B7" s="9">
        <v>21420095800012</v>
      </c>
      <c r="C7" s="13">
        <v>45328</v>
      </c>
      <c r="D7" s="18" t="s">
        <v>38</v>
      </c>
      <c r="E7" s="18" t="s">
        <v>32</v>
      </c>
      <c r="F7" s="9">
        <v>44124007400027</v>
      </c>
      <c r="G7" s="5" t="s">
        <v>27</v>
      </c>
      <c r="H7" s="6">
        <f>14695+21747</f>
        <v>36442</v>
      </c>
      <c r="I7" s="5" t="s">
        <v>29</v>
      </c>
      <c r="J7" s="7" t="s">
        <v>16</v>
      </c>
      <c r="K7" s="5" t="s">
        <v>24</v>
      </c>
      <c r="L7" s="2"/>
      <c r="M7" s="11" t="s">
        <v>37</v>
      </c>
      <c r="N7" s="11">
        <v>1</v>
      </c>
    </row>
    <row r="8" spans="1:14" ht="51.75" customHeight="1" x14ac:dyDescent="0.25">
      <c r="A8" s="11" t="s">
        <v>15</v>
      </c>
      <c r="B8" s="9">
        <v>21420095800012</v>
      </c>
      <c r="C8" s="13">
        <v>45328</v>
      </c>
      <c r="D8" s="18" t="s">
        <v>38</v>
      </c>
      <c r="E8" s="18" t="s">
        <v>33</v>
      </c>
      <c r="F8" s="9">
        <v>33430070400015</v>
      </c>
      <c r="G8" s="5" t="s">
        <v>27</v>
      </c>
      <c r="H8" s="6">
        <f>10382+167281</f>
        <v>177663</v>
      </c>
      <c r="I8" s="5" t="s">
        <v>29</v>
      </c>
      <c r="J8" s="7" t="s">
        <v>16</v>
      </c>
      <c r="K8" s="5" t="s">
        <v>24</v>
      </c>
      <c r="L8" s="2"/>
      <c r="M8" s="11" t="s">
        <v>37</v>
      </c>
      <c r="N8" s="11">
        <v>1</v>
      </c>
    </row>
    <row r="9" spans="1:14" ht="57" customHeight="1" x14ac:dyDescent="0.25">
      <c r="A9" s="11" t="s">
        <v>15</v>
      </c>
      <c r="B9" s="9">
        <v>21420095800012</v>
      </c>
      <c r="C9" s="13">
        <v>45328</v>
      </c>
      <c r="D9" s="18" t="s">
        <v>38</v>
      </c>
      <c r="E9" s="18" t="s">
        <v>19</v>
      </c>
      <c r="F9" s="10">
        <v>37863712800026</v>
      </c>
      <c r="G9" s="5" t="s">
        <v>27</v>
      </c>
      <c r="H9" s="6">
        <f>63954+116366</f>
        <v>180320</v>
      </c>
      <c r="I9" s="5" t="s">
        <v>29</v>
      </c>
      <c r="J9" s="7" t="s">
        <v>16</v>
      </c>
      <c r="K9" s="5" t="s">
        <v>24</v>
      </c>
      <c r="L9" s="2"/>
      <c r="M9" s="11" t="s">
        <v>37</v>
      </c>
      <c r="N9" s="11">
        <v>1</v>
      </c>
    </row>
    <row r="10" spans="1:14" ht="57" customHeight="1" x14ac:dyDescent="0.25">
      <c r="A10" s="11" t="s">
        <v>15</v>
      </c>
      <c r="B10" s="9">
        <v>21420095800012</v>
      </c>
      <c r="C10" s="13">
        <v>45440</v>
      </c>
      <c r="D10" s="18" t="s">
        <v>46</v>
      </c>
      <c r="E10" s="18" t="s">
        <v>34</v>
      </c>
      <c r="F10" s="10">
        <v>44135074100027</v>
      </c>
      <c r="G10" s="5" t="s">
        <v>27</v>
      </c>
      <c r="H10" s="8">
        <f>14915+15892</f>
        <v>30807</v>
      </c>
      <c r="I10" s="5" t="s">
        <v>29</v>
      </c>
      <c r="J10" s="7" t="s">
        <v>16</v>
      </c>
      <c r="K10" s="5" t="s">
        <v>24</v>
      </c>
      <c r="L10" s="2"/>
      <c r="M10" s="11" t="s">
        <v>37</v>
      </c>
      <c r="N10" s="11">
        <v>1</v>
      </c>
    </row>
    <row r="11" spans="1:14" ht="53.25" customHeight="1" x14ac:dyDescent="0.25">
      <c r="A11" s="11" t="s">
        <v>15</v>
      </c>
      <c r="B11" s="9">
        <v>21420095800012</v>
      </c>
      <c r="C11" s="13">
        <v>45328</v>
      </c>
      <c r="D11" s="11" t="s">
        <v>39</v>
      </c>
      <c r="E11" s="18" t="s">
        <v>20</v>
      </c>
      <c r="F11" s="9">
        <v>77631110200011</v>
      </c>
      <c r="G11" s="5" t="s">
        <v>27</v>
      </c>
      <c r="H11" s="8">
        <v>141720</v>
      </c>
      <c r="I11" s="5" t="s">
        <v>14</v>
      </c>
      <c r="J11" s="7" t="s">
        <v>16</v>
      </c>
      <c r="K11" s="5" t="s">
        <v>24</v>
      </c>
      <c r="L11" s="2"/>
      <c r="M11" s="11" t="s">
        <v>37</v>
      </c>
      <c r="N11" s="11">
        <v>1</v>
      </c>
    </row>
    <row r="12" spans="1:14" ht="53.25" customHeight="1" x14ac:dyDescent="0.25">
      <c r="A12" s="11" t="s">
        <v>15</v>
      </c>
      <c r="B12" s="9">
        <v>21420095800012</v>
      </c>
      <c r="C12" s="13">
        <v>45328</v>
      </c>
      <c r="D12" s="11" t="s">
        <v>40</v>
      </c>
      <c r="E12" s="18" t="s">
        <v>35</v>
      </c>
      <c r="F12" s="9">
        <v>77631154000046</v>
      </c>
      <c r="G12" s="5" t="s">
        <v>27</v>
      </c>
      <c r="H12" s="6">
        <f>27947+9955</f>
        <v>37902</v>
      </c>
      <c r="I12" s="5" t="s">
        <v>29</v>
      </c>
      <c r="J12" s="7" t="s">
        <v>16</v>
      </c>
      <c r="K12" s="5" t="s">
        <v>24</v>
      </c>
      <c r="L12" s="2"/>
      <c r="M12" s="11" t="s">
        <v>37</v>
      </c>
      <c r="N12" s="11">
        <v>1</v>
      </c>
    </row>
    <row r="13" spans="1:14" ht="53.25" customHeight="1" x14ac:dyDescent="0.25">
      <c r="A13" s="11" t="s">
        <v>15</v>
      </c>
      <c r="B13" s="9">
        <v>21420095800012</v>
      </c>
      <c r="C13" s="13">
        <v>45328</v>
      </c>
      <c r="D13" s="11" t="s">
        <v>41</v>
      </c>
      <c r="E13" s="18" t="s">
        <v>36</v>
      </c>
      <c r="F13" s="9">
        <v>77631159900018</v>
      </c>
      <c r="G13" s="5" t="s">
        <v>27</v>
      </c>
      <c r="H13" s="8">
        <f>61698+49344</f>
        <v>111042</v>
      </c>
      <c r="I13" s="5" t="s">
        <v>29</v>
      </c>
      <c r="J13" s="7" t="s">
        <v>16</v>
      </c>
      <c r="K13" s="5" t="s">
        <v>24</v>
      </c>
      <c r="L13" s="2"/>
      <c r="M13" s="11" t="s">
        <v>37</v>
      </c>
      <c r="N13" s="11">
        <v>1</v>
      </c>
    </row>
    <row r="14" spans="1:14" ht="51.75" customHeight="1" x14ac:dyDescent="0.25">
      <c r="A14" s="21" t="s">
        <v>15</v>
      </c>
      <c r="B14" s="22">
        <v>21420095800012</v>
      </c>
      <c r="C14" s="23">
        <v>45328</v>
      </c>
      <c r="D14" s="21" t="s">
        <v>42</v>
      </c>
      <c r="E14" s="24" t="s">
        <v>17</v>
      </c>
      <c r="F14" s="22">
        <v>52294043600010</v>
      </c>
      <c r="G14" s="5" t="s">
        <v>27</v>
      </c>
      <c r="H14" s="8">
        <f>42000+692</f>
        <v>42692</v>
      </c>
      <c r="I14" s="5" t="s">
        <v>29</v>
      </c>
      <c r="J14" s="7" t="s">
        <v>16</v>
      </c>
      <c r="K14" s="5" t="s">
        <v>24</v>
      </c>
      <c r="L14" s="2"/>
      <c r="M14" s="11" t="s">
        <v>37</v>
      </c>
      <c r="N14" s="11">
        <v>1</v>
      </c>
    </row>
    <row r="15" spans="1:14" ht="49.5" customHeight="1" x14ac:dyDescent="0.25">
      <c r="A15" s="11" t="s">
        <v>15</v>
      </c>
      <c r="B15" s="9">
        <v>21420095800012</v>
      </c>
      <c r="C15" s="13">
        <v>45440</v>
      </c>
      <c r="D15" s="11" t="s">
        <v>45</v>
      </c>
      <c r="E15" s="18" t="s">
        <v>21</v>
      </c>
      <c r="F15" s="10">
        <v>78839576200024</v>
      </c>
      <c r="G15" s="5" t="s">
        <v>27</v>
      </c>
      <c r="H15" s="8">
        <f>3500+75000</f>
        <v>78500</v>
      </c>
      <c r="I15" s="5" t="s">
        <v>29</v>
      </c>
      <c r="J15" s="7" t="s">
        <v>16</v>
      </c>
      <c r="K15" s="5" t="s">
        <v>25</v>
      </c>
      <c r="L15" s="2"/>
      <c r="M15" s="11" t="s">
        <v>37</v>
      </c>
      <c r="N15" s="11">
        <v>1</v>
      </c>
    </row>
    <row r="16" spans="1:14" ht="52.5" customHeight="1" x14ac:dyDescent="0.25">
      <c r="A16" s="11" t="s">
        <v>15</v>
      </c>
      <c r="B16" s="9">
        <v>21420095800012</v>
      </c>
      <c r="C16" s="13">
        <v>45328</v>
      </c>
      <c r="D16" s="18" t="s">
        <v>43</v>
      </c>
      <c r="E16" s="18" t="s">
        <v>22</v>
      </c>
      <c r="F16" s="9">
        <v>42906665700033</v>
      </c>
      <c r="G16" s="5" t="s">
        <v>27</v>
      </c>
      <c r="H16" s="6">
        <f>38000+3600</f>
        <v>41600</v>
      </c>
      <c r="I16" s="5" t="s">
        <v>29</v>
      </c>
      <c r="J16" s="7" t="s">
        <v>16</v>
      </c>
      <c r="K16" s="5" t="s">
        <v>25</v>
      </c>
      <c r="L16" s="2"/>
      <c r="M16" s="11" t="s">
        <v>37</v>
      </c>
      <c r="N16" s="11">
        <v>1</v>
      </c>
    </row>
    <row r="17" spans="1:14" ht="51.75" customHeight="1" x14ac:dyDescent="0.25">
      <c r="A17" s="11" t="s">
        <v>15</v>
      </c>
      <c r="B17" s="9">
        <v>21420095800012</v>
      </c>
      <c r="C17" s="13">
        <v>45328</v>
      </c>
      <c r="D17" s="11" t="s">
        <v>44</v>
      </c>
      <c r="E17" s="18" t="s">
        <v>23</v>
      </c>
      <c r="F17" s="10">
        <v>77631153200035</v>
      </c>
      <c r="G17" s="5" t="s">
        <v>27</v>
      </c>
      <c r="H17" s="8">
        <f>45000+5750</f>
        <v>50750</v>
      </c>
      <c r="I17" s="5" t="s">
        <v>29</v>
      </c>
      <c r="J17" s="7" t="s">
        <v>16</v>
      </c>
      <c r="K17" s="5" t="s">
        <v>25</v>
      </c>
      <c r="L17" s="2"/>
      <c r="M17" s="11" t="s">
        <v>37</v>
      </c>
      <c r="N17" s="11">
        <v>1</v>
      </c>
    </row>
    <row r="18" spans="1:14" ht="52.5" customHeight="1" x14ac:dyDescent="0.25">
      <c r="A18" s="11" t="s">
        <v>15</v>
      </c>
      <c r="B18" s="9">
        <v>21420095800012</v>
      </c>
      <c r="C18" s="15">
        <v>45440</v>
      </c>
      <c r="D18" s="18" t="s">
        <v>47</v>
      </c>
      <c r="E18" s="18" t="s">
        <v>48</v>
      </c>
      <c r="F18" s="10">
        <v>38368174900040</v>
      </c>
      <c r="G18" s="5" t="s">
        <v>27</v>
      </c>
      <c r="H18" s="25">
        <f>22341+9305</f>
        <v>31646</v>
      </c>
      <c r="I18" s="26" t="s">
        <v>29</v>
      </c>
      <c r="J18" s="7" t="s">
        <v>16</v>
      </c>
      <c r="K18" s="5" t="s">
        <v>25</v>
      </c>
      <c r="L18" s="2"/>
      <c r="M18" s="11" t="s">
        <v>37</v>
      </c>
      <c r="N18" s="11">
        <v>1</v>
      </c>
    </row>
    <row r="19" spans="1:14" ht="45.75" customHeight="1" x14ac:dyDescent="0.25">
      <c r="A19" s="11" t="s">
        <v>15</v>
      </c>
      <c r="B19" s="9">
        <v>21420095800012</v>
      </c>
      <c r="C19" s="15">
        <v>45440</v>
      </c>
      <c r="D19" s="18" t="s">
        <v>47</v>
      </c>
      <c r="E19" s="18" t="s">
        <v>49</v>
      </c>
      <c r="F19" s="9">
        <v>30088363400044</v>
      </c>
      <c r="G19" s="5" t="s">
        <v>27</v>
      </c>
      <c r="H19" s="6">
        <f>15415+12007</f>
        <v>27422</v>
      </c>
      <c r="I19" s="5" t="s">
        <v>29</v>
      </c>
      <c r="J19" s="7" t="s">
        <v>16</v>
      </c>
      <c r="K19" s="5" t="s">
        <v>25</v>
      </c>
      <c r="L19" s="2"/>
      <c r="M19" s="11" t="s">
        <v>37</v>
      </c>
      <c r="N19" s="11">
        <v>1</v>
      </c>
    </row>
    <row r="20" spans="1:14" ht="15.75" x14ac:dyDescent="0.25">
      <c r="A20" s="11"/>
      <c r="B20" s="9"/>
      <c r="C20" s="15"/>
      <c r="D20" s="18"/>
      <c r="E20" s="18"/>
      <c r="F20" s="9"/>
      <c r="G20" s="3"/>
      <c r="H20" s="4"/>
      <c r="I20" s="3"/>
      <c r="J20" s="2"/>
      <c r="K20" s="3"/>
      <c r="L20" s="2"/>
      <c r="M20" s="2"/>
      <c r="N20" s="2"/>
    </row>
    <row r="21" spans="1:14" ht="15.75" x14ac:dyDescent="0.25">
      <c r="A21" s="11"/>
      <c r="B21" s="9"/>
      <c r="C21" s="15"/>
      <c r="D21" s="18"/>
      <c r="E21" s="18"/>
      <c r="F21" s="9"/>
      <c r="G21" s="3"/>
      <c r="H21" s="4"/>
      <c r="I21" s="3"/>
      <c r="J21" s="2"/>
      <c r="K21" s="3"/>
      <c r="L21" s="2"/>
      <c r="M21" s="2"/>
      <c r="N21" s="2"/>
    </row>
    <row r="22" spans="1:14" ht="15.75" x14ac:dyDescent="0.25">
      <c r="A22" s="11"/>
      <c r="B22" s="9"/>
      <c r="C22" s="15"/>
      <c r="D22" s="18"/>
      <c r="E22" s="18"/>
      <c r="F22" s="9"/>
      <c r="G22" s="3"/>
      <c r="H22" s="4"/>
      <c r="I22" s="3"/>
      <c r="J22" s="2"/>
      <c r="K22" s="3"/>
      <c r="L22" s="2"/>
      <c r="M22" s="2"/>
      <c r="N22" s="2"/>
    </row>
    <row r="23" spans="1:14" ht="15.75" x14ac:dyDescent="0.25">
      <c r="A23" s="11"/>
      <c r="B23" s="9"/>
      <c r="C23" s="16"/>
      <c r="D23" s="11"/>
      <c r="E23" s="18"/>
      <c r="F23" s="9"/>
      <c r="G23" s="3"/>
      <c r="H23" s="4"/>
      <c r="I23" s="3"/>
      <c r="J23" s="2"/>
      <c r="K23" s="3"/>
      <c r="L23" s="2"/>
      <c r="M23" s="2"/>
      <c r="N23" s="2"/>
    </row>
    <row r="24" spans="1:14" ht="15.75" x14ac:dyDescent="0.25">
      <c r="A24" s="11"/>
      <c r="B24" s="9"/>
      <c r="C24" s="15"/>
      <c r="D24" s="11"/>
      <c r="E24" s="18"/>
      <c r="F24" s="20"/>
      <c r="G24" s="3"/>
      <c r="H24" s="4"/>
      <c r="I24" s="3"/>
      <c r="J24" s="2"/>
      <c r="K24" s="3"/>
      <c r="L24" s="2"/>
      <c r="M24" s="2"/>
      <c r="N24" s="2"/>
    </row>
    <row r="25" spans="1:14" ht="15.75" x14ac:dyDescent="0.25">
      <c r="A25" s="11"/>
      <c r="B25" s="9"/>
      <c r="C25" s="15"/>
      <c r="D25" s="11"/>
      <c r="E25" s="18"/>
      <c r="F25" s="9"/>
      <c r="G25" s="3"/>
      <c r="H25" s="4"/>
      <c r="I25" s="3"/>
      <c r="J25" s="2"/>
      <c r="K25" s="3"/>
      <c r="L25" s="2"/>
      <c r="M25" s="2"/>
      <c r="N25" s="2"/>
    </row>
    <row r="26" spans="1:14" ht="15.75" x14ac:dyDescent="0.25">
      <c r="A26" s="11"/>
      <c r="B26" s="9"/>
      <c r="C26" s="15"/>
      <c r="D26" s="11"/>
      <c r="E26" s="18"/>
      <c r="F26" s="10"/>
      <c r="G26" s="3"/>
      <c r="H26" s="4"/>
      <c r="I26" s="3"/>
      <c r="J26" s="2"/>
      <c r="K26" s="3"/>
      <c r="L26" s="2"/>
      <c r="M26" s="2"/>
      <c r="N26" s="2"/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4899aa-fc6a-416d-84e1-1d7c0766d7c2">
      <Terms xmlns="http://schemas.microsoft.com/office/infopath/2007/PartnerControls"/>
    </lcf76f155ced4ddcb4097134ff3c332f>
    <TaxCatchAll xmlns="4a89af3c-e341-401d-9012-997deb7096a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AE4555D75F0447B430E22DB2E729F3" ma:contentTypeVersion="15" ma:contentTypeDescription="Crée un document." ma:contentTypeScope="" ma:versionID="96ca606fa763fe3200cc65d681b8f299">
  <xsd:schema xmlns:xsd="http://www.w3.org/2001/XMLSchema" xmlns:xs="http://www.w3.org/2001/XMLSchema" xmlns:p="http://schemas.microsoft.com/office/2006/metadata/properties" xmlns:ns2="4a89af3c-e341-401d-9012-997deb7096af" xmlns:ns3="3a4899aa-fc6a-416d-84e1-1d7c0766d7c2" targetNamespace="http://schemas.microsoft.com/office/2006/metadata/properties" ma:root="true" ma:fieldsID="337ad94b86676919b780e540534694ec" ns2:_="" ns3:_="">
    <xsd:import namespace="4a89af3c-e341-401d-9012-997deb7096af"/>
    <xsd:import namespace="3a4899aa-fc6a-416d-84e1-1d7c0766d7c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f3c-e341-401d-9012-997deb7096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description="" ma:hidden="true" ma:list="{5d2350f4-5c16-4822-b7fe-eff7d0ef6ada}" ma:internalName="TaxCatchAll" ma:showField="CatchAllData" ma:web="4a89af3c-e341-401d-9012-997deb709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899aa-fc6a-416d-84e1-1d7c0766d7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a46b8582-6a31-4970-a00a-76bd1f37c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303000-EC96-4434-B1C6-61CD6530EEB9}">
  <ds:schemaRefs>
    <ds:schemaRef ds:uri="http://schemas.microsoft.com/office/2006/metadata/properties"/>
    <ds:schemaRef ds:uri="http://schemas.microsoft.com/office/infopath/2007/PartnerControls"/>
    <ds:schemaRef ds:uri="3a4899aa-fc6a-416d-84e1-1d7c0766d7c2"/>
    <ds:schemaRef ds:uri="4a89af3c-e341-401d-9012-997deb7096af"/>
  </ds:schemaRefs>
</ds:datastoreItem>
</file>

<file path=customXml/itemProps2.xml><?xml version="1.0" encoding="utf-8"?>
<ds:datastoreItem xmlns:ds="http://schemas.openxmlformats.org/officeDocument/2006/customXml" ds:itemID="{B3600715-69A6-451C-93EC-905C1C71F1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AB1C78-A724-4995-88A4-4AD162D2CA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89af3c-e341-401d-9012-997deb7096af"/>
    <ds:schemaRef ds:uri="3a4899aa-fc6a-416d-84e1-1d7c0766d7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Publication_declarations_subven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RABIA CHTIBA</dc:creator>
  <cp:lastModifiedBy>Mélanie ROME</cp:lastModifiedBy>
  <cp:lastPrinted>2024-08-20T13:41:34Z</cp:lastPrinted>
  <dcterms:created xsi:type="dcterms:W3CDTF">2019-04-28T20:36:33Z</dcterms:created>
  <dcterms:modified xsi:type="dcterms:W3CDTF">2024-08-20T14:59:11Z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0x010100BCAE4555D75F0447B430E22DB2E729F3</vt:lpwstr>
  </property>
  <property fmtid="{D5CDD505-2E9C-101B-9397-08002B2CF9AE}" pid="3" name="Order">
    <vt:r8>2736000</vt:r8>
  </property>
  <property fmtid="{D5CDD505-2E9C-101B-9397-08002B2CF9AE}" pid="4" name="MediaServiceImageTags">
    <vt:lpwstr/>
  </property>
</Properties>
</file>